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313F5CAC-0DAF-49D4-994F-FAB5A03B3454}" xr6:coauthVersionLast="47" xr6:coauthVersionMax="47" xr10:uidLastSave="{00000000-0000-0000-0000-000000000000}"/>
  <bookViews>
    <workbookView xWindow="-120" yWindow="-120" windowWidth="20730" windowHeight="11160"/>
  </bookViews>
  <sheets>
    <sheet name="2017" sheetId="4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4" l="1"/>
  <c r="H41" i="4"/>
  <c r="C41" i="4"/>
  <c r="C32" i="4"/>
  <c r="C28" i="4"/>
  <c r="C18" i="4"/>
  <c r="C17" i="4" s="1"/>
  <c r="C56" i="4" s="1"/>
  <c r="I32" i="4"/>
  <c r="H32" i="4"/>
  <c r="I28" i="4"/>
  <c r="H18" i="4"/>
  <c r="H17" i="4" s="1"/>
  <c r="H56" i="4" s="1"/>
  <c r="I18" i="4"/>
  <c r="I17" i="4" s="1"/>
  <c r="I56" i="4" s="1"/>
  <c r="D24" i="4"/>
  <c r="E24" i="4"/>
  <c r="F24" i="4"/>
  <c r="G24" i="4"/>
  <c r="H28" i="4"/>
  <c r="E31" i="4"/>
  <c r="F31" i="4"/>
  <c r="G31" i="4" s="1"/>
  <c r="E44" i="4"/>
  <c r="F44" i="4" s="1"/>
  <c r="G44" i="4" s="1"/>
  <c r="F49" i="4"/>
  <c r="F50" i="4"/>
  <c r="F51" i="4"/>
</calcChain>
</file>

<file path=xl/sharedStrings.xml><?xml version="1.0" encoding="utf-8"?>
<sst xmlns="http://schemas.openxmlformats.org/spreadsheetml/2006/main" count="95" uniqueCount="87">
  <si>
    <t>КБК</t>
  </si>
  <si>
    <t>Источники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</si>
  <si>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</si>
  <si>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</si>
  <si>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</si>
  <si>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</si>
  <si>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</si>
  <si>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1 06 00000 00 0000 110</t>
  </si>
  <si>
    <t>НАЛОГИ НА ИМУЩЕСТВО</t>
  </si>
  <si>
    <t>1 06 04000 02 0000 110</t>
  </si>
  <si>
    <t>Транспортный налог</t>
  </si>
  <si>
    <t>ГОСУДАРСТВЕННАЯ ПОШЛИНА, СБОРЫ</t>
  </si>
  <si>
    <t>1 11 00000 00 0000 000</t>
  </si>
  <si>
    <t>1 14 00000 00 0000 000</t>
  </si>
  <si>
    <t>ДОХОДЫ ОТ ПРОДАЖИ МАТЕРИАЛЬНЫХ И НЕМАТЕРИАЛЬНЫХ АКТИВОВ.</t>
  </si>
  <si>
    <t>2 00 00000 00 0000 000</t>
  </si>
  <si>
    <t>БЕЗВОЗМЕЗДНЫЕ ПОСТУПЛЕНИЯ</t>
  </si>
  <si>
    <t>ВСЕГО  ДОХОДОВ</t>
  </si>
  <si>
    <t xml:space="preserve"> бюджета муниципального образования </t>
  </si>
  <si>
    <t xml:space="preserve">Плодовское сельское поселение МО Приозерский муниципальный  район </t>
  </si>
  <si>
    <t>Ленинградской области</t>
  </si>
  <si>
    <t xml:space="preserve"> Сумм (тысяч рублей)</t>
  </si>
  <si>
    <t>1 01 02000 01 0000 110</t>
  </si>
  <si>
    <t>1 06 01000 00 0000 110</t>
  </si>
  <si>
    <t>Налог на имущество физических лиц</t>
  </si>
  <si>
    <t>1 06 06000 00 1000 110</t>
  </si>
  <si>
    <t>Земельный налог</t>
  </si>
  <si>
    <t>1 08 00000 00 0000 110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</si>
  <si>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</si>
  <si>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</si>
  <si>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</si>
  <si>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</si>
  <si>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 органов  управления поселений и созданных ими учреждений (за исключением имущества муниципальных автономных учреждений).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</si>
  <si>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</si>
  <si>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1квартал</t>
  </si>
  <si>
    <t>2квартал</t>
  </si>
  <si>
    <t>3квартал</t>
  </si>
  <si>
    <t>4квартал</t>
  </si>
  <si>
    <t>Смета  доходов</t>
  </si>
  <si>
    <t>Утверждаю:</t>
  </si>
  <si>
    <t xml:space="preserve">Глава администрации МО "Плодовское </t>
  </si>
  <si>
    <t xml:space="preserve">сельское поселение МО "Приозерский </t>
  </si>
  <si>
    <t>муниципальный район Ленинградской области</t>
  </si>
  <si>
    <t>Субвенции местным бюджетам на выполнение передаваемых полномочий субъектов Российской Федерации</t>
  </si>
  <si>
    <t>1 03 00000 01 0000 110</t>
  </si>
  <si>
    <t>НАЛОГИ НА ТОВАРЫ (РАБОТЫ, УСЛУГИ)РЕАЛИЗУЕМЫЕ НА ТЕРРИТОРИИ РОССИЙСКОЙ ФЕДЕРАЦИИ</t>
  </si>
  <si>
    <t>1 03 02000 01 0000 110</t>
  </si>
  <si>
    <t>Акцизы по подакцизным товарам (продукции) зачисляемые в бюджеты субъектов Российской Федерации</t>
  </si>
  <si>
    <t>1 03 02230 01 0000 110</t>
  </si>
  <si>
    <t>От уплаты акцизов на дизельное топливо</t>
  </si>
  <si>
    <t>1 03 02240 01 0000 110</t>
  </si>
  <si>
    <t>От уплаты акцизов на моторные масла для дизельных двигателей</t>
  </si>
  <si>
    <t>1 03 02250 01 0000 110</t>
  </si>
  <si>
    <t>От уплаты акцизов на автомобильный бензин, производимый на территории Российской Федерации</t>
  </si>
  <si>
    <t>1 03 02260 01 0000 110</t>
  </si>
  <si>
    <t>1 05 03010 01 1000 110</t>
  </si>
  <si>
    <t>ЕДИНЫЙ СЕЛЬСКОХОЗЯЙСТВЕННЫЙ НАЛОГ</t>
  </si>
  <si>
    <t>Еединый сельскохозяйственный налог</t>
  </si>
  <si>
    <t>От уплаты акцизов на прямогонный бензин производимый на территории Российской Федерации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</si>
  <si>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</si>
  <si>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имущества, муниципальных унитарных предприятий, в том числе казенных</t>
  </si>
  <si>
    <t>Обл. ср-ва дорожного фонда</t>
  </si>
  <si>
    <t>2 02 29999 10 0000 151</t>
  </si>
  <si>
    <t>Субсидии бюджетам поселений на реализацию областного закон  от 12.05.2015 № 42-ОЗ</t>
  </si>
  <si>
    <t>Субсидии бюджетам поселений на реализацию областного закона от 14.12.2012 № 95-ОЗ</t>
  </si>
  <si>
    <t>Субсидии бюджетам поселений на реализацию комплекса мероприятий по борьбе с борщевиком Сосновского</t>
  </si>
  <si>
    <t>Субдсидии бюджетам поселений на обеспечение стимулирующих выплат работникам муниципальных учреждений культуры Ленинградской области</t>
  </si>
  <si>
    <t>1 13 01995 10 0000 130</t>
  </si>
  <si>
    <t>Прочие доходы от оказания платных услуг (работ) получателями средств бюджетов поселений</t>
  </si>
  <si>
    <t>1 17 05050 10 0000 180</t>
  </si>
  <si>
    <t>Прочие неналоговые доходы</t>
  </si>
  <si>
    <t>2 02 20216 10 0000 150</t>
  </si>
  <si>
    <t>2 02 30024 00 0000 150</t>
  </si>
  <si>
    <t xml:space="preserve"> 2 02 35118 10 0000 150</t>
  </si>
  <si>
    <t>2 02 29999 10 0000 150</t>
  </si>
  <si>
    <t>2 02 15002 10 0000 150</t>
  </si>
  <si>
    <t xml:space="preserve">Дотации бюджетам сельских поселений на поддержку мер по обеспечению сбалансированности бюджетов (областная) </t>
  </si>
  <si>
    <t xml:space="preserve">Дотации бюджетам сельских поселений на поддержку мер по обеспечению сбалансированности бюджетов (районная) </t>
  </si>
  <si>
    <t>Прочие субсидии бюджетам поселений 3- оз</t>
  </si>
  <si>
    <t>Прочие субсидии бюджетам поселений 147- оз</t>
  </si>
  <si>
    <t>Прочие субсидии бюджетам поселений - депутатские</t>
  </si>
  <si>
    <t>Прочие субсидии бюджетам поселений Газ</t>
  </si>
  <si>
    <t xml:space="preserve">     </t>
  </si>
  <si>
    <t>на 2022-2024 год</t>
  </si>
  <si>
    <t>2 02 49999 10 0000 150</t>
  </si>
  <si>
    <t>Прочие межбюджетные трансферты передаваемые бюджетам сельских поселений</t>
  </si>
  <si>
    <t>___________________________А.Г. Подрезов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</si>
</sst>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_р_."/>
  </numFmts>
  <fonts count="30" x14ac:knownFonts="1"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.5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9.5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62">
    <xf numFmtId="0" fontId="0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174" fontId="17" fillId="0" borderId="0" xfId="0" applyNumberFormat="1" applyFont="1"/>
    <xf numFmtId="0" fontId="23" fillId="0" borderId="0" xfId="0" applyFont="1" applyAlignment="1">
      <alignment horizontal="center"/>
    </xf>
    <xf numFmtId="0" fontId="23" fillId="0" borderId="0" xfId="0" applyFont="1"/>
    <xf numFmtId="174" fontId="23" fillId="0" borderId="0" xfId="0" applyNumberFormat="1" applyFont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0" xfId="0" applyFont="1" applyBorder="1"/>
    <xf numFmtId="0" fontId="26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justify" vertical="top" wrapText="1"/>
    </xf>
    <xf numFmtId="174" fontId="26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/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center"/>
    </xf>
    <xf numFmtId="174" fontId="28" fillId="0" borderId="0" xfId="0" applyNumberFormat="1" applyFont="1" applyAlignment="1">
      <alignment horizontal="center"/>
    </xf>
    <xf numFmtId="0" fontId="29" fillId="0" borderId="12" xfId="0" applyFont="1" applyBorder="1"/>
    <xf numFmtId="0" fontId="26" fillId="0" borderId="13" xfId="0" applyFont="1" applyBorder="1" applyAlignment="1">
      <alignment vertical="top" wrapText="1"/>
    </xf>
    <xf numFmtId="0" fontId="26" fillId="0" borderId="13" xfId="0" applyFont="1" applyBorder="1" applyAlignment="1">
      <alignment horizontal="justify" vertical="top" wrapText="1"/>
    </xf>
    <xf numFmtId="0" fontId="21" fillId="0" borderId="12" xfId="0" applyFont="1" applyBorder="1"/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justify" vertical="top" wrapText="1"/>
    </xf>
    <xf numFmtId="2" fontId="21" fillId="0" borderId="11" xfId="0" applyNumberFormat="1" applyFont="1" applyBorder="1" applyAlignment="1">
      <alignment horizontal="center" vertical="top" wrapText="1"/>
    </xf>
    <xf numFmtId="2" fontId="20" fillId="0" borderId="12" xfId="0" applyNumberFormat="1" applyFont="1" applyBorder="1"/>
    <xf numFmtId="4" fontId="21" fillId="0" borderId="12" xfId="0" applyNumberFormat="1" applyFont="1" applyBorder="1"/>
    <xf numFmtId="4" fontId="17" fillId="0" borderId="12" xfId="0" applyNumberFormat="1" applyFont="1" applyBorder="1"/>
    <xf numFmtId="4" fontId="21" fillId="0" borderId="12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/>
    <xf numFmtId="4" fontId="21" fillId="0" borderId="12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/>
    <xf numFmtId="4" fontId="26" fillId="0" borderId="12" xfId="0" applyNumberFormat="1" applyFont="1" applyBorder="1" applyAlignment="1">
      <alignment vertical="top" wrapText="1"/>
    </xf>
    <xf numFmtId="4" fontId="21" fillId="0" borderId="12" xfId="0" applyNumberFormat="1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/>
    <xf numFmtId="4" fontId="26" fillId="0" borderId="12" xfId="0" applyNumberFormat="1" applyFont="1" applyBorder="1" applyAlignment="1">
      <alignment vertical="top"/>
    </xf>
    <xf numFmtId="4" fontId="21" fillId="0" borderId="12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horizontal="right" wrapText="1"/>
    </xf>
    <xf numFmtId="4" fontId="26" fillId="0" borderId="12" xfId="0" applyNumberFormat="1" applyFont="1" applyBorder="1" applyAlignment="1">
      <alignment vertical="center" wrapText="1"/>
    </xf>
    <xf numFmtId="4" fontId="26" fillId="0" borderId="12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top" wrapText="1"/>
    </xf>
    <xf numFmtId="4" fontId="17" fillId="15" borderId="12" xfId="0" applyNumberFormat="1" applyFont="1" applyFill="1" applyBorder="1"/>
    <xf numFmtId="4" fontId="21" fillId="15" borderId="12" xfId="0" applyNumberFormat="1" applyFont="1" applyFill="1" applyBorder="1"/>
    <xf numFmtId="4" fontId="21" fillId="15" borderId="12" xfId="0" applyNumberFormat="1" applyFont="1" applyFill="1" applyBorder="1" applyAlignment="1">
      <alignment horizontal="right" vertical="center"/>
    </xf>
    <xf numFmtId="4" fontId="21" fillId="15" borderId="12" xfId="0" applyNumberFormat="1" applyFont="1" applyFill="1" applyBorder="1" applyAlignment="1">
      <alignment horizontal="center" vertical="center" wrapText="1"/>
    </xf>
    <xf numFmtId="4" fontId="21" fillId="15" borderId="12" xfId="0" applyNumberFormat="1" applyFont="1" applyFill="1" applyBorder="1" applyAlignment="1">
      <alignment horizontal="center" vertical="center"/>
    </xf>
    <xf numFmtId="4" fontId="21" fillId="15" borderId="12" xfId="0" applyNumberFormat="1" applyFont="1" applyFill="1" applyBorder="1" applyAlignment="1">
      <alignment vertical="center" wrapText="1"/>
    </xf>
    <xf numFmtId="4" fontId="21" fillId="15" borderId="12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justify" vertical="top" wrapText="1"/>
    </xf>
    <xf numFmtId="49" fontId="17" fillId="0" borderId="0" xfId="0" applyNumberFormat="1" applyFont="1"/>
    <xf numFmtId="0" fontId="28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topLeftCell="A10" zoomScale="115" zoomScaleNormal="115" workbookViewId="0">
      <selection activeCell="L33" sqref="L33"/>
    </sheetView>
  </sheetViews>
  <sheetFormatPr defaultColWidth="8.7109375" defaultRowHeight="12.75" x14ac:dyDescent="0.2"/>
  <cols>
    <col min="1" max="1" width="17.85546875" style="1" customWidth="1"/>
    <col min="2" max="2" width="42.85546875" style="1" customWidth="1"/>
    <col min="3" max="3" width="13.28515625" style="6" customWidth="1"/>
    <col min="4" max="4" width="11.7109375" style="1" customWidth="1"/>
    <col min="5" max="6" width="16.42578125" style="1" customWidth="1"/>
    <col min="7" max="7" width="11.28515625" style="1" customWidth="1"/>
    <col min="8" max="8" width="11.7109375" style="1" customWidth="1"/>
    <col min="9" max="9" width="12.28515625" style="1" customWidth="1"/>
    <col min="10" max="16384" width="8.7109375" style="1"/>
  </cols>
  <sheetData>
    <row r="1" spans="1:9" s="2" customFormat="1" ht="18.75" customHeight="1" x14ac:dyDescent="0.3">
      <c r="A1" s="17"/>
      <c r="B1" s="17"/>
      <c r="E1" s="18" t="s">
        <v>39</v>
      </c>
      <c r="F1" s="18"/>
      <c r="G1" s="18"/>
    </row>
    <row r="2" spans="1:9" s="2" customFormat="1" ht="18.75" customHeight="1" x14ac:dyDescent="0.3">
      <c r="A2" s="17"/>
      <c r="B2" s="17"/>
      <c r="E2" s="18" t="s">
        <v>40</v>
      </c>
      <c r="F2" s="18"/>
      <c r="G2" s="18"/>
    </row>
    <row r="3" spans="1:9" s="2" customFormat="1" ht="18.75" customHeight="1" x14ac:dyDescent="0.3">
      <c r="A3" s="17"/>
      <c r="B3" s="17"/>
      <c r="E3" s="18" t="s">
        <v>41</v>
      </c>
      <c r="F3" s="18"/>
      <c r="G3" s="18"/>
    </row>
    <row r="4" spans="1:9" s="2" customFormat="1" ht="18.75" customHeight="1" x14ac:dyDescent="0.3">
      <c r="A4" s="17"/>
      <c r="B4" s="17"/>
      <c r="E4" s="18" t="s">
        <v>42</v>
      </c>
      <c r="F4" s="18"/>
      <c r="G4" s="18"/>
    </row>
    <row r="5" spans="1:9" s="2" customFormat="1" ht="18.75" customHeight="1" x14ac:dyDescent="0.3">
      <c r="A5" s="17"/>
      <c r="B5" s="17"/>
      <c r="E5" s="18" t="s">
        <v>86</v>
      </c>
      <c r="F5" s="18"/>
      <c r="G5" s="18"/>
    </row>
    <row r="6" spans="1:9" ht="2.25" customHeight="1" x14ac:dyDescent="0.3">
      <c r="A6" s="7"/>
      <c r="B6" s="8"/>
      <c r="C6" s="18"/>
      <c r="D6" s="18"/>
      <c r="E6" s="18"/>
      <c r="F6" s="18"/>
      <c r="G6" s="18"/>
    </row>
    <row r="7" spans="1:9" ht="18.75" hidden="1" x14ac:dyDescent="0.3">
      <c r="A7" s="7"/>
      <c r="B7" s="8"/>
      <c r="C7" s="9"/>
    </row>
    <row r="8" spans="1:9" ht="18.75" hidden="1" x14ac:dyDescent="0.3">
      <c r="A8" s="7"/>
      <c r="B8" s="8"/>
      <c r="C8" s="9"/>
    </row>
    <row r="9" spans="1:9" ht="15.75" x14ac:dyDescent="0.25">
      <c r="A9" s="60" t="s">
        <v>38</v>
      </c>
      <c r="B9" s="60"/>
      <c r="C9" s="60"/>
      <c r="D9" s="19"/>
      <c r="E9" s="19"/>
    </row>
    <row r="10" spans="1:9" ht="15.75" x14ac:dyDescent="0.25">
      <c r="A10" s="60" t="s">
        <v>18</v>
      </c>
      <c r="B10" s="60"/>
      <c r="C10" s="60"/>
      <c r="D10" s="19"/>
      <c r="E10" s="19"/>
    </row>
    <row r="11" spans="1:9" ht="15.75" x14ac:dyDescent="0.25">
      <c r="A11" s="20"/>
      <c r="B11" s="20" t="s">
        <v>19</v>
      </c>
      <c r="C11" s="21"/>
      <c r="D11" s="19"/>
      <c r="E11" s="19"/>
    </row>
    <row r="12" spans="1:9" ht="15.75" x14ac:dyDescent="0.25">
      <c r="A12" s="20"/>
      <c r="B12" s="20" t="s">
        <v>20</v>
      </c>
      <c r="C12" s="21"/>
      <c r="D12" s="19"/>
      <c r="E12" s="19"/>
    </row>
    <row r="13" spans="1:9" ht="15.75" x14ac:dyDescent="0.25">
      <c r="A13" s="60" t="s">
        <v>83</v>
      </c>
      <c r="B13" s="60"/>
      <c r="C13" s="60"/>
      <c r="D13" s="19"/>
      <c r="E13" s="19"/>
    </row>
    <row r="14" spans="1:9" ht="18.75" x14ac:dyDescent="0.3">
      <c r="A14" s="8"/>
      <c r="B14" s="8"/>
      <c r="C14" s="9"/>
    </row>
    <row r="15" spans="1:9" s="4" customFormat="1" ht="32.25" customHeight="1" x14ac:dyDescent="0.2">
      <c r="A15" s="10" t="s">
        <v>0</v>
      </c>
      <c r="B15" s="10" t="s">
        <v>1</v>
      </c>
      <c r="C15" s="16" t="s">
        <v>21</v>
      </c>
      <c r="D15" s="22" t="s">
        <v>34</v>
      </c>
      <c r="E15" s="22" t="s">
        <v>35</v>
      </c>
      <c r="F15" s="22" t="s">
        <v>36</v>
      </c>
      <c r="G15" s="22" t="s">
        <v>37</v>
      </c>
      <c r="H15" s="22">
        <v>2023</v>
      </c>
      <c r="I15" s="22">
        <v>2024</v>
      </c>
    </row>
    <row r="16" spans="1:9" s="4" customFormat="1" ht="18.75" x14ac:dyDescent="0.2">
      <c r="A16" s="11">
        <v>1</v>
      </c>
      <c r="B16" s="11">
        <v>2</v>
      </c>
      <c r="C16" s="29"/>
      <c r="D16" s="30"/>
      <c r="E16" s="30"/>
      <c r="F16" s="30"/>
      <c r="G16" s="30"/>
      <c r="H16" s="37"/>
      <c r="I16" s="37"/>
    </row>
    <row r="17" spans="1:11" s="5" customFormat="1" ht="12" x14ac:dyDescent="0.2">
      <c r="A17" s="13" t="s">
        <v>2</v>
      </c>
      <c r="B17" s="13" t="s">
        <v>3</v>
      </c>
      <c r="C17" s="38">
        <f>C18+C20+C26+C28+C32+C35+C36+C38+C40</f>
        <v>23265210</v>
      </c>
      <c r="D17" s="31"/>
      <c r="E17" s="31"/>
      <c r="F17" s="31"/>
      <c r="G17" s="31"/>
      <c r="H17" s="38">
        <f>H18+H20+H26+H28+H32+H35+H36+H38+H40</f>
        <v>18378810</v>
      </c>
      <c r="I17" s="47">
        <f>I18+I20+I26+I32+I35+I36+I38+I40+I28</f>
        <v>18939280</v>
      </c>
    </row>
    <row r="18" spans="1:11" s="5" customFormat="1" ht="12" x14ac:dyDescent="0.2">
      <c r="A18" s="14" t="s">
        <v>4</v>
      </c>
      <c r="B18" s="14" t="s">
        <v>5</v>
      </c>
      <c r="C18" s="38">
        <f>C19</f>
        <v>2729000</v>
      </c>
      <c r="D18" s="31"/>
      <c r="E18" s="31"/>
      <c r="F18" s="31"/>
      <c r="G18" s="31"/>
      <c r="H18" s="38">
        <f>H19</f>
        <v>2729000</v>
      </c>
      <c r="I18" s="41">
        <f>I19</f>
        <v>2920000</v>
      </c>
    </row>
    <row r="19" spans="1:11" x14ac:dyDescent="0.2">
      <c r="A19" s="14" t="s">
        <v>22</v>
      </c>
      <c r="B19" s="14" t="s">
        <v>6</v>
      </c>
      <c r="C19" s="39">
        <v>2729000</v>
      </c>
      <c r="D19" s="32">
        <v>682250</v>
      </c>
      <c r="E19" s="32">
        <v>682250</v>
      </c>
      <c r="F19" s="32">
        <v>682250</v>
      </c>
      <c r="G19" s="32">
        <v>682250</v>
      </c>
      <c r="H19" s="39">
        <v>2729000</v>
      </c>
      <c r="I19" s="31">
        <v>2920000</v>
      </c>
    </row>
    <row r="20" spans="1:11" s="5" customFormat="1" ht="35.25" customHeight="1" x14ac:dyDescent="0.2">
      <c r="A20" s="14" t="s">
        <v>44</v>
      </c>
      <c r="B20" s="14" t="s">
        <v>45</v>
      </c>
      <c r="C20" s="38">
        <v>3543310</v>
      </c>
      <c r="D20" s="31"/>
      <c r="E20" s="31"/>
      <c r="F20" s="31"/>
      <c r="G20" s="31"/>
      <c r="H20" s="38">
        <v>3646910</v>
      </c>
      <c r="I20" s="42">
        <v>3802180</v>
      </c>
    </row>
    <row r="21" spans="1:11" s="5" customFormat="1" ht="1.5" hidden="1" customHeight="1" x14ac:dyDescent="0.2">
      <c r="A21" s="14" t="s">
        <v>46</v>
      </c>
      <c r="B21" s="14" t="s">
        <v>47</v>
      </c>
      <c r="C21" s="38"/>
      <c r="D21" s="31"/>
      <c r="E21" s="31"/>
      <c r="F21" s="31"/>
      <c r="G21" s="31"/>
      <c r="H21" s="38"/>
      <c r="I21" s="31"/>
    </row>
    <row r="22" spans="1:11" s="5" customFormat="1" ht="12" hidden="1" x14ac:dyDescent="0.2">
      <c r="A22" s="14" t="s">
        <v>48</v>
      </c>
      <c r="B22" s="14" t="s">
        <v>49</v>
      </c>
      <c r="C22" s="38"/>
      <c r="D22" s="31">
        <v>220000</v>
      </c>
      <c r="E22" s="31">
        <v>230000</v>
      </c>
      <c r="F22" s="31">
        <v>230000</v>
      </c>
      <c r="G22" s="31">
        <v>250000</v>
      </c>
      <c r="H22" s="38"/>
      <c r="I22" s="31"/>
    </row>
    <row r="23" spans="1:11" s="5" customFormat="1" ht="24" hidden="1" x14ac:dyDescent="0.2">
      <c r="A23" s="14" t="s">
        <v>50</v>
      </c>
      <c r="B23" s="14" t="s">
        <v>51</v>
      </c>
      <c r="C23" s="38"/>
      <c r="D23" s="31">
        <v>4500</v>
      </c>
      <c r="E23" s="31">
        <v>5000</v>
      </c>
      <c r="F23" s="31">
        <v>5000</v>
      </c>
      <c r="G23" s="31">
        <v>5500</v>
      </c>
      <c r="H23" s="38"/>
      <c r="I23" s="31"/>
    </row>
    <row r="24" spans="1:11" s="5" customFormat="1" ht="24" hidden="1" x14ac:dyDescent="0.2">
      <c r="A24" s="14" t="s">
        <v>52</v>
      </c>
      <c r="B24" s="14" t="s">
        <v>53</v>
      </c>
      <c r="C24" s="38"/>
      <c r="D24" s="31">
        <f>390000+4550</f>
        <v>394550</v>
      </c>
      <c r="E24" s="31">
        <f>390000+4550</f>
        <v>394550</v>
      </c>
      <c r="F24" s="31">
        <f>397400+4550</f>
        <v>401950</v>
      </c>
      <c r="G24" s="31">
        <f>400000+4550</f>
        <v>404550</v>
      </c>
      <c r="H24" s="38"/>
      <c r="I24" s="31"/>
    </row>
    <row r="25" spans="1:11" s="5" customFormat="1" ht="24" hidden="1" x14ac:dyDescent="0.2">
      <c r="A25" s="14" t="s">
        <v>54</v>
      </c>
      <c r="B25" s="14" t="s">
        <v>58</v>
      </c>
      <c r="C25" s="38"/>
      <c r="D25" s="31">
        <v>10000</v>
      </c>
      <c r="E25" s="31">
        <v>12000</v>
      </c>
      <c r="F25" s="31">
        <v>12000</v>
      </c>
      <c r="G25" s="31">
        <v>17100</v>
      </c>
      <c r="H25" s="38"/>
      <c r="I25" s="31"/>
    </row>
    <row r="26" spans="1:11" s="5" customFormat="1" ht="12" x14ac:dyDescent="0.2">
      <c r="A26" s="14" t="s">
        <v>55</v>
      </c>
      <c r="B26" s="14" t="s">
        <v>56</v>
      </c>
      <c r="C26" s="49">
        <v>4900</v>
      </c>
      <c r="D26" s="31"/>
      <c r="E26" s="31"/>
      <c r="F26" s="31"/>
      <c r="G26" s="31"/>
      <c r="H26" s="49">
        <v>4900</v>
      </c>
      <c r="I26" s="31">
        <v>5000</v>
      </c>
    </row>
    <row r="27" spans="1:11" s="5" customFormat="1" ht="12" x14ac:dyDescent="0.2">
      <c r="A27" s="14" t="s">
        <v>55</v>
      </c>
      <c r="B27" s="14" t="s">
        <v>57</v>
      </c>
      <c r="C27" s="49">
        <v>4900</v>
      </c>
      <c r="D27" s="31">
        <v>0</v>
      </c>
      <c r="E27" s="31">
        <v>4900</v>
      </c>
      <c r="F27" s="31">
        <v>0</v>
      </c>
      <c r="G27" s="31">
        <v>0</v>
      </c>
      <c r="H27" s="49">
        <v>4900</v>
      </c>
      <c r="I27" s="31">
        <v>5000</v>
      </c>
    </row>
    <row r="28" spans="1:11" s="5" customFormat="1" ht="12" x14ac:dyDescent="0.2">
      <c r="A28" s="14" t="s">
        <v>7</v>
      </c>
      <c r="B28" s="14" t="s">
        <v>8</v>
      </c>
      <c r="C28" s="46">
        <f>C29+C31</f>
        <v>16128000</v>
      </c>
      <c r="D28" s="44"/>
      <c r="E28" s="44"/>
      <c r="F28" s="44"/>
      <c r="G28" s="44"/>
      <c r="H28" s="46">
        <f>H29+H31</f>
        <v>11128000</v>
      </c>
      <c r="I28" s="47">
        <f>I29+I31</f>
        <v>11327100</v>
      </c>
    </row>
    <row r="29" spans="1:11" ht="12" customHeight="1" x14ac:dyDescent="0.2">
      <c r="A29" s="14" t="s">
        <v>23</v>
      </c>
      <c r="B29" s="14" t="s">
        <v>24</v>
      </c>
      <c r="C29" s="39">
        <v>822600</v>
      </c>
      <c r="D29" s="32">
        <v>36500</v>
      </c>
      <c r="E29" s="32">
        <v>36500</v>
      </c>
      <c r="F29" s="32">
        <v>300000</v>
      </c>
      <c r="G29" s="32">
        <v>449600</v>
      </c>
      <c r="H29" s="39">
        <v>822600</v>
      </c>
      <c r="I29" s="31">
        <v>855500</v>
      </c>
    </row>
    <row r="30" spans="1:11" hidden="1" x14ac:dyDescent="0.2">
      <c r="A30" s="14" t="s">
        <v>9</v>
      </c>
      <c r="B30" s="14" t="s">
        <v>10</v>
      </c>
      <c r="C30" s="39"/>
      <c r="D30" s="32">
        <v>0</v>
      </c>
      <c r="E30" s="32">
        <v>0</v>
      </c>
      <c r="F30" s="32">
        <v>0</v>
      </c>
      <c r="G30" s="32">
        <v>0</v>
      </c>
      <c r="H30" s="39"/>
      <c r="I30" s="31"/>
    </row>
    <row r="31" spans="1:11" x14ac:dyDescent="0.2">
      <c r="A31" s="14" t="s">
        <v>25</v>
      </c>
      <c r="B31" s="14" t="s">
        <v>26</v>
      </c>
      <c r="C31" s="39">
        <v>15305400</v>
      </c>
      <c r="D31" s="32">
        <v>2576350</v>
      </c>
      <c r="E31" s="32">
        <f>D31</f>
        <v>2576350</v>
      </c>
      <c r="F31" s="32">
        <f>E31</f>
        <v>2576350</v>
      </c>
      <c r="G31" s="32">
        <f>F31+5000000</f>
        <v>7576350</v>
      </c>
      <c r="H31" s="39">
        <v>10305400</v>
      </c>
      <c r="I31" s="31">
        <v>10471600</v>
      </c>
      <c r="K31" s="59"/>
    </row>
    <row r="32" spans="1:11" s="5" customFormat="1" ht="12" x14ac:dyDescent="0.2">
      <c r="A32" s="14" t="s">
        <v>27</v>
      </c>
      <c r="B32" s="14" t="s">
        <v>11</v>
      </c>
      <c r="C32" s="38">
        <f>C33</f>
        <v>40000</v>
      </c>
      <c r="D32" s="41"/>
      <c r="E32" s="41"/>
      <c r="F32" s="41"/>
      <c r="G32" s="41"/>
      <c r="H32" s="38">
        <f>H33</f>
        <v>40000</v>
      </c>
      <c r="I32" s="41">
        <f>I33</f>
        <v>40000</v>
      </c>
    </row>
    <row r="33" spans="1:11" s="5" customFormat="1" ht="69.75" customHeight="1" x14ac:dyDescent="0.2">
      <c r="A33" s="14" t="s">
        <v>28</v>
      </c>
      <c r="B33" s="14" t="s">
        <v>29</v>
      </c>
      <c r="C33" s="33">
        <v>40000</v>
      </c>
      <c r="D33" s="33">
        <v>10000</v>
      </c>
      <c r="E33" s="33">
        <v>10000</v>
      </c>
      <c r="F33" s="33">
        <v>10000</v>
      </c>
      <c r="G33" s="33">
        <v>10000</v>
      </c>
      <c r="H33" s="33">
        <v>40000</v>
      </c>
      <c r="I33" s="43">
        <v>40000</v>
      </c>
    </row>
    <row r="34" spans="1:11" s="5" customFormat="1" ht="71.25" hidden="1" customHeight="1" x14ac:dyDescent="0.2">
      <c r="A34" s="14" t="s">
        <v>12</v>
      </c>
      <c r="B34" s="15" t="s">
        <v>30</v>
      </c>
      <c r="C34" s="40"/>
      <c r="D34" s="33"/>
      <c r="E34" s="33"/>
      <c r="F34" s="33"/>
      <c r="G34" s="33"/>
      <c r="H34" s="40"/>
      <c r="I34" s="31"/>
    </row>
    <row r="35" spans="1:11" ht="96" customHeight="1" x14ac:dyDescent="0.2">
      <c r="A35" s="14" t="s">
        <v>31</v>
      </c>
      <c r="B35" s="15" t="s">
        <v>32</v>
      </c>
      <c r="C35" s="33">
        <v>300000</v>
      </c>
      <c r="D35" s="34">
        <v>75000</v>
      </c>
      <c r="E35" s="34">
        <v>75000</v>
      </c>
      <c r="F35" s="34">
        <v>75000</v>
      </c>
      <c r="G35" s="34">
        <v>75000</v>
      </c>
      <c r="H35" s="33">
        <v>300000</v>
      </c>
      <c r="I35" s="44">
        <v>300000</v>
      </c>
    </row>
    <row r="36" spans="1:11" ht="96" customHeight="1" x14ac:dyDescent="0.2">
      <c r="A36" s="14" t="s">
        <v>59</v>
      </c>
      <c r="B36" s="15" t="s">
        <v>60</v>
      </c>
      <c r="C36" s="33">
        <v>420000</v>
      </c>
      <c r="D36" s="34">
        <v>105000</v>
      </c>
      <c r="E36" s="34">
        <v>105000</v>
      </c>
      <c r="F36" s="34">
        <v>105000</v>
      </c>
      <c r="G36" s="34">
        <v>105000</v>
      </c>
      <c r="H36" s="33">
        <v>430000</v>
      </c>
      <c r="I36" s="44">
        <v>445000</v>
      </c>
    </row>
    <row r="37" spans="1:11" s="5" customFormat="1" ht="0.75" customHeight="1" x14ac:dyDescent="0.2">
      <c r="A37" s="14" t="s">
        <v>13</v>
      </c>
      <c r="B37" s="15" t="s">
        <v>14</v>
      </c>
      <c r="C37" s="40"/>
      <c r="D37" s="33"/>
      <c r="E37" s="33"/>
      <c r="F37" s="33"/>
      <c r="G37" s="33"/>
      <c r="H37" s="40"/>
      <c r="I37" s="44"/>
    </row>
    <row r="38" spans="1:11" s="5" customFormat="1" ht="46.5" customHeight="1" x14ac:dyDescent="0.2">
      <c r="A38" s="14" t="s">
        <v>67</v>
      </c>
      <c r="B38" s="15" t="s">
        <v>68</v>
      </c>
      <c r="C38" s="33">
        <v>100000</v>
      </c>
      <c r="D38" s="33">
        <v>25000</v>
      </c>
      <c r="E38" s="33">
        <v>25000</v>
      </c>
      <c r="F38" s="33">
        <v>25000</v>
      </c>
      <c r="G38" s="33">
        <v>25000</v>
      </c>
      <c r="H38" s="33">
        <v>100000</v>
      </c>
      <c r="I38" s="44">
        <v>100000</v>
      </c>
    </row>
    <row r="39" spans="1:11" s="5" customFormat="1" ht="12" hidden="1" x14ac:dyDescent="0.2">
      <c r="A39" s="14"/>
      <c r="B39" s="15"/>
      <c r="C39" s="39"/>
      <c r="D39" s="31"/>
      <c r="E39" s="31"/>
      <c r="F39" s="31"/>
      <c r="G39" s="31"/>
      <c r="H39" s="39"/>
      <c r="I39" s="31"/>
    </row>
    <row r="40" spans="1:11" s="5" customFormat="1" ht="0.75" customHeight="1" x14ac:dyDescent="0.2">
      <c r="A40" s="14" t="s">
        <v>69</v>
      </c>
      <c r="B40" s="15" t="s">
        <v>70</v>
      </c>
      <c r="C40" s="39">
        <v>0</v>
      </c>
      <c r="D40" s="31">
        <v>0</v>
      </c>
      <c r="E40" s="31">
        <v>0</v>
      </c>
      <c r="F40" s="31">
        <v>0</v>
      </c>
      <c r="G40" s="31">
        <v>0</v>
      </c>
      <c r="H40" s="39">
        <v>0</v>
      </c>
      <c r="I40" s="31">
        <v>0</v>
      </c>
    </row>
    <row r="41" spans="1:11" ht="25.5" customHeight="1" x14ac:dyDescent="0.2">
      <c r="A41" s="23" t="s">
        <v>15</v>
      </c>
      <c r="B41" s="24" t="s">
        <v>16</v>
      </c>
      <c r="C41" s="46">
        <f>C42+C43+C44+C47+C48+C49+C50+C51+C52+C53+C54+C55</f>
        <v>14572220</v>
      </c>
      <c r="D41" s="35"/>
      <c r="E41" s="35"/>
      <c r="F41" s="35"/>
      <c r="G41" s="35"/>
      <c r="H41" s="46">
        <f>H42+H43+H44+H47+H48+H49+H50+H51+H52+H53+H54+H55</f>
        <v>5791120</v>
      </c>
      <c r="I41" s="47">
        <f>I42+I43+I44+I47+I48+I49+I50+I51+I52+I53+I54+I55</f>
        <v>44292220</v>
      </c>
    </row>
    <row r="42" spans="1:11" ht="25.5" customHeight="1" x14ac:dyDescent="0.2">
      <c r="A42" s="27" t="s">
        <v>71</v>
      </c>
      <c r="B42" s="28" t="s">
        <v>61</v>
      </c>
      <c r="C42" s="45">
        <v>0</v>
      </c>
      <c r="D42" s="32">
        <v>0</v>
      </c>
      <c r="E42" s="32">
        <v>0</v>
      </c>
      <c r="F42" s="32">
        <v>0</v>
      </c>
      <c r="G42" s="32">
        <v>0</v>
      </c>
      <c r="H42" s="45">
        <v>0</v>
      </c>
      <c r="I42" s="31">
        <v>0</v>
      </c>
    </row>
    <row r="43" spans="1:11" ht="50.25" customHeight="1" x14ac:dyDescent="0.2">
      <c r="A43" s="25" t="s">
        <v>72</v>
      </c>
      <c r="B43" s="26" t="s">
        <v>43</v>
      </c>
      <c r="C43" s="51">
        <v>3520</v>
      </c>
      <c r="D43" s="50">
        <v>3520</v>
      </c>
      <c r="E43" s="50">
        <v>0</v>
      </c>
      <c r="F43" s="50">
        <v>0</v>
      </c>
      <c r="G43" s="50">
        <v>0</v>
      </c>
      <c r="H43" s="51">
        <v>3520</v>
      </c>
      <c r="I43" s="51">
        <v>3520</v>
      </c>
    </row>
    <row r="44" spans="1:11" s="5" customFormat="1" ht="86.25" customHeight="1" x14ac:dyDescent="0.2">
      <c r="A44" s="27" t="s">
        <v>73</v>
      </c>
      <c r="B44" s="28" t="s">
        <v>33</v>
      </c>
      <c r="C44" s="53">
        <v>297400</v>
      </c>
      <c r="D44" s="52">
        <v>67900</v>
      </c>
      <c r="E44" s="52">
        <f>D44</f>
        <v>67900</v>
      </c>
      <c r="F44" s="52">
        <f>E44</f>
        <v>67900</v>
      </c>
      <c r="G44" s="52">
        <f>F44</f>
        <v>67900</v>
      </c>
      <c r="H44" s="53">
        <v>297400</v>
      </c>
      <c r="I44" s="54">
        <v>0</v>
      </c>
    </row>
    <row r="45" spans="1:11" s="5" customFormat="1" ht="0.75" customHeight="1" x14ac:dyDescent="0.2">
      <c r="A45" s="27" t="s">
        <v>62</v>
      </c>
      <c r="B45" s="28" t="s">
        <v>63</v>
      </c>
      <c r="C45" s="53"/>
      <c r="D45" s="52">
        <v>0</v>
      </c>
      <c r="E45" s="52">
        <v>0</v>
      </c>
      <c r="F45" s="52">
        <v>0</v>
      </c>
      <c r="G45" s="52">
        <v>0</v>
      </c>
      <c r="H45" s="53"/>
      <c r="I45" s="54"/>
    </row>
    <row r="46" spans="1:11" s="5" customFormat="1" ht="24" hidden="1" customHeight="1" x14ac:dyDescent="0.2">
      <c r="A46" s="27" t="s">
        <v>62</v>
      </c>
      <c r="B46" s="28" t="s">
        <v>64</v>
      </c>
      <c r="C46" s="53"/>
      <c r="D46" s="52">
        <v>0</v>
      </c>
      <c r="E46" s="52">
        <v>0</v>
      </c>
      <c r="F46" s="52">
        <v>0</v>
      </c>
      <c r="G46" s="52">
        <v>0</v>
      </c>
      <c r="H46" s="53"/>
      <c r="I46" s="54"/>
    </row>
    <row r="47" spans="1:11" s="5" customFormat="1" ht="45.75" customHeight="1" x14ac:dyDescent="0.2">
      <c r="A47" s="27" t="s">
        <v>74</v>
      </c>
      <c r="B47" s="28" t="s">
        <v>65</v>
      </c>
      <c r="C47" s="53">
        <v>127000</v>
      </c>
      <c r="D47" s="52">
        <v>0</v>
      </c>
      <c r="E47" s="52">
        <v>0</v>
      </c>
      <c r="F47" s="52">
        <v>0</v>
      </c>
      <c r="G47" s="52">
        <v>127000</v>
      </c>
      <c r="H47" s="53">
        <v>0</v>
      </c>
      <c r="I47" s="54">
        <v>464300</v>
      </c>
    </row>
    <row r="48" spans="1:11" s="5" customFormat="1" ht="45.75" customHeight="1" x14ac:dyDescent="0.2">
      <c r="A48" s="27" t="s">
        <v>74</v>
      </c>
      <c r="B48" s="28" t="s">
        <v>66</v>
      </c>
      <c r="C48" s="53">
        <v>909200</v>
      </c>
      <c r="D48" s="52">
        <v>0</v>
      </c>
      <c r="E48" s="52">
        <v>0</v>
      </c>
      <c r="F48" s="52">
        <v>0</v>
      </c>
      <c r="G48" s="52">
        <v>0</v>
      </c>
      <c r="H48" s="53">
        <v>0</v>
      </c>
      <c r="I48" s="54">
        <v>0</v>
      </c>
      <c r="K48" s="5">
        <v>885.7</v>
      </c>
    </row>
    <row r="49" spans="1:9" s="5" customFormat="1" ht="18" customHeight="1" x14ac:dyDescent="0.2">
      <c r="A49" s="27" t="s">
        <v>74</v>
      </c>
      <c r="B49" s="28" t="s">
        <v>79</v>
      </c>
      <c r="C49" s="53">
        <v>1680300</v>
      </c>
      <c r="D49" s="52">
        <v>0</v>
      </c>
      <c r="E49" s="52">
        <v>0</v>
      </c>
      <c r="F49" s="52">
        <f>C49</f>
        <v>1680300</v>
      </c>
      <c r="G49" s="52">
        <v>0</v>
      </c>
      <c r="H49" s="53">
        <v>0</v>
      </c>
      <c r="I49" s="54">
        <v>0</v>
      </c>
    </row>
    <row r="50" spans="1:9" s="5" customFormat="1" ht="18" customHeight="1" x14ac:dyDescent="0.2">
      <c r="A50" s="27" t="s">
        <v>74</v>
      </c>
      <c r="B50" s="28" t="s">
        <v>80</v>
      </c>
      <c r="C50" s="53">
        <v>1210000</v>
      </c>
      <c r="D50" s="52">
        <v>0</v>
      </c>
      <c r="E50" s="52">
        <v>0</v>
      </c>
      <c r="F50" s="52">
        <f>C50</f>
        <v>1210000</v>
      </c>
      <c r="G50" s="52">
        <v>0</v>
      </c>
      <c r="H50" s="53">
        <v>0</v>
      </c>
      <c r="I50" s="54">
        <v>0</v>
      </c>
    </row>
    <row r="51" spans="1:9" s="5" customFormat="1" ht="18" customHeight="1" x14ac:dyDescent="0.2">
      <c r="A51" s="27" t="s">
        <v>74</v>
      </c>
      <c r="B51" s="28" t="s">
        <v>78</v>
      </c>
      <c r="C51" s="53">
        <v>1054900</v>
      </c>
      <c r="D51" s="52">
        <v>0</v>
      </c>
      <c r="E51" s="52">
        <v>0</v>
      </c>
      <c r="F51" s="52">
        <f>C51</f>
        <v>1054900</v>
      </c>
      <c r="G51" s="52">
        <v>0</v>
      </c>
      <c r="H51" s="53">
        <v>0</v>
      </c>
      <c r="I51" s="54">
        <v>0</v>
      </c>
    </row>
    <row r="52" spans="1:9" s="5" customFormat="1" ht="18" customHeight="1" x14ac:dyDescent="0.2">
      <c r="A52" s="27" t="s">
        <v>74</v>
      </c>
      <c r="B52" s="28" t="s">
        <v>81</v>
      </c>
      <c r="C52" s="33">
        <v>2673000</v>
      </c>
      <c r="D52" s="52">
        <v>2673000</v>
      </c>
      <c r="E52" s="52">
        <v>0</v>
      </c>
      <c r="F52" s="36">
        <v>0</v>
      </c>
      <c r="G52" s="52">
        <v>0</v>
      </c>
      <c r="H52" s="33">
        <v>0</v>
      </c>
      <c r="I52" s="54">
        <v>38128100</v>
      </c>
    </row>
    <row r="53" spans="1:9" s="5" customFormat="1" ht="38.25" customHeight="1" x14ac:dyDescent="0.2">
      <c r="A53" s="27" t="s">
        <v>75</v>
      </c>
      <c r="B53" s="28" t="s">
        <v>76</v>
      </c>
      <c r="C53" s="55">
        <v>2352800</v>
      </c>
      <c r="D53" s="52">
        <v>845850</v>
      </c>
      <c r="E53" s="52">
        <v>845850</v>
      </c>
      <c r="F53" s="52">
        <v>845850</v>
      </c>
      <c r="G53" s="52">
        <v>845850</v>
      </c>
      <c r="H53" s="55">
        <v>2879300</v>
      </c>
      <c r="I53" s="56">
        <v>3071400</v>
      </c>
    </row>
    <row r="54" spans="1:9" s="5" customFormat="1" ht="35.25" customHeight="1" x14ac:dyDescent="0.2">
      <c r="A54" s="27" t="s">
        <v>75</v>
      </c>
      <c r="B54" s="28" t="s">
        <v>77</v>
      </c>
      <c r="C54" s="55">
        <v>2264100</v>
      </c>
      <c r="D54" s="52">
        <v>893600</v>
      </c>
      <c r="E54" s="52">
        <v>893600</v>
      </c>
      <c r="F54" s="52">
        <v>893600</v>
      </c>
      <c r="G54" s="52">
        <v>893600</v>
      </c>
      <c r="H54" s="55">
        <v>2610900</v>
      </c>
      <c r="I54" s="56">
        <v>2624900</v>
      </c>
    </row>
    <row r="55" spans="1:9" s="5" customFormat="1" ht="25.5" customHeight="1" x14ac:dyDescent="0.2">
      <c r="A55" s="57" t="s">
        <v>84</v>
      </c>
      <c r="B55" s="58" t="s">
        <v>85</v>
      </c>
      <c r="C55" s="55">
        <v>2000000</v>
      </c>
      <c r="D55" s="52">
        <v>2000000</v>
      </c>
      <c r="E55" s="52">
        <v>0</v>
      </c>
      <c r="F55" s="52">
        <v>0</v>
      </c>
      <c r="G55" s="52">
        <v>0</v>
      </c>
      <c r="H55" s="55">
        <v>0</v>
      </c>
      <c r="I55" s="56">
        <v>0</v>
      </c>
    </row>
    <row r="56" spans="1:9" ht="17.850000000000001" customHeight="1" x14ac:dyDescent="0.3">
      <c r="A56" s="61" t="s">
        <v>17</v>
      </c>
      <c r="B56" s="61"/>
      <c r="C56" s="40">
        <f>C17+C41</f>
        <v>37837430</v>
      </c>
      <c r="D56" s="32"/>
      <c r="E56" s="32"/>
      <c r="F56" s="32"/>
      <c r="G56" s="32"/>
      <c r="H56" s="40">
        <f>H17+H41</f>
        <v>24169930</v>
      </c>
      <c r="I56" s="48">
        <f>I17+I41</f>
        <v>63231500</v>
      </c>
    </row>
    <row r="57" spans="1:9" ht="15.75" x14ac:dyDescent="0.25">
      <c r="A57" s="3"/>
    </row>
    <row r="58" spans="1:9" x14ac:dyDescent="0.2">
      <c r="B58" s="12"/>
    </row>
    <row r="59" spans="1:9" x14ac:dyDescent="0.2">
      <c r="B59" s="1" t="s">
        <v>82</v>
      </c>
    </row>
  </sheetData>
  <mergeCells count="4">
    <mergeCell ref="A9:C9"/>
    <mergeCell ref="A10:C10"/>
    <mergeCell ref="A13:C13"/>
    <mergeCell ref="A56:B56"/>
  </mergeCells>
  <phoneticPr fontId="27" type="noConversion"/>
  <printOptions horizontalCentered="1"/>
  <pageMargins left="0.39374999999999999" right="0.19652777777777777" top="0.39374999999999999" bottom="0.39374999999999999" header="0.51180555555555551" footer="0.51180555555555551"/>
  <pageSetup paperSize="9" scale="5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Lenovo</cp:lastModifiedBy>
  <cp:lastPrinted>2021-11-16T06:57:28Z</cp:lastPrinted>
  <dcterms:created xsi:type="dcterms:W3CDTF">2016-01-14T13:03:50Z</dcterms:created>
  <dcterms:modified xsi:type="dcterms:W3CDTF">2023-02-28T15:42:07Z</dcterms:modified>
</cp:coreProperties>
</file>